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qoutlook-my.sharepoint.com/personal/bhavana_penmetcha_students_mq_edu_au/Documents/PhD/sbee_perg_CE/"/>
    </mc:Choice>
  </mc:AlternateContent>
  <xr:revisionPtr revIDLastSave="88" documentId="8_{7C1DB3DB-903F-304C-ADC8-C0C750B66EC0}" xr6:coauthVersionLast="47" xr6:coauthVersionMax="47" xr10:uidLastSave="{68E46700-995E-294F-90FC-80241E0BB1A2}"/>
  <bookViews>
    <workbookView xWindow="120" yWindow="460" windowWidth="20240" windowHeight="11840" xr2:uid="{B1041C45-D3AA-3E48-A148-FD83BE16123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5" i="1" l="1"/>
  <c r="H35" i="1"/>
  <c r="H15" i="1"/>
  <c r="I15" i="1" s="1"/>
  <c r="H22" i="1" l="1"/>
  <c r="J22" i="1" s="1"/>
  <c r="K22" i="1" s="1"/>
  <c r="H23" i="1"/>
  <c r="J23" i="1" s="1"/>
  <c r="K23" i="1" s="1"/>
  <c r="H24" i="1"/>
  <c r="J24" i="1" s="1"/>
  <c r="K24" i="1" s="1"/>
  <c r="H25" i="1"/>
  <c r="J25" i="1" s="1"/>
  <c r="K25" i="1" s="1"/>
  <c r="H26" i="1"/>
  <c r="J26" i="1" s="1"/>
  <c r="K26" i="1" s="1"/>
  <c r="H27" i="1"/>
  <c r="J27" i="1" s="1"/>
  <c r="K27" i="1" s="1"/>
  <c r="H28" i="1"/>
  <c r="J28" i="1" s="1"/>
  <c r="K28" i="1" s="1"/>
  <c r="H29" i="1"/>
  <c r="J29" i="1" s="1"/>
  <c r="K29" i="1" s="1"/>
  <c r="H30" i="1"/>
  <c r="J30" i="1" s="1"/>
  <c r="K30" i="1" s="1"/>
  <c r="H31" i="1"/>
  <c r="J31" i="1" s="1"/>
  <c r="K31" i="1" s="1"/>
  <c r="H32" i="1"/>
  <c r="J32" i="1" s="1"/>
  <c r="K32" i="1" s="1"/>
  <c r="H21" i="1"/>
  <c r="J21" i="1" s="1"/>
  <c r="K21" i="1" s="1"/>
  <c r="H8" i="1"/>
  <c r="I8" i="1" s="1"/>
  <c r="L8" i="1" s="1"/>
  <c r="H4" i="1"/>
  <c r="I4" i="1" s="1"/>
  <c r="L4" i="1" s="1"/>
  <c r="H5" i="1"/>
  <c r="J5" i="1" s="1"/>
  <c r="K5" i="1" s="1"/>
  <c r="H6" i="1"/>
  <c r="J6" i="1" s="1"/>
  <c r="K6" i="1" s="1"/>
  <c r="H7" i="1"/>
  <c r="I7" i="1" s="1"/>
  <c r="L7" i="1" s="1"/>
  <c r="H9" i="1"/>
  <c r="I9" i="1" s="1"/>
  <c r="L9" i="1" s="1"/>
  <c r="H10" i="1"/>
  <c r="J10" i="1" s="1"/>
  <c r="K10" i="1" s="1"/>
  <c r="H11" i="1"/>
  <c r="J11" i="1" s="1"/>
  <c r="K11" i="1" s="1"/>
  <c r="H12" i="1"/>
  <c r="I12" i="1" s="1"/>
  <c r="L12" i="1" s="1"/>
  <c r="H3" i="1"/>
  <c r="I3" i="1" s="1"/>
  <c r="L3" i="1" s="1"/>
  <c r="B22" i="1"/>
  <c r="B23" i="1"/>
  <c r="B24" i="1"/>
  <c r="B25" i="1"/>
  <c r="B26" i="1"/>
  <c r="B27" i="1"/>
  <c r="B28" i="1"/>
  <c r="B29" i="1"/>
  <c r="B30" i="1"/>
  <c r="B31" i="1"/>
  <c r="B32" i="1"/>
  <c r="B21" i="1"/>
  <c r="B4" i="1"/>
  <c r="B5" i="1"/>
  <c r="B6" i="1"/>
  <c r="B7" i="1"/>
  <c r="B8" i="1"/>
  <c r="B9" i="1"/>
  <c r="B10" i="1"/>
  <c r="B11" i="1"/>
  <c r="B12" i="1"/>
  <c r="B3" i="1"/>
  <c r="J7" i="1" l="1"/>
  <c r="K7" i="1" s="1"/>
  <c r="J9" i="1"/>
  <c r="K9" i="1" s="1"/>
  <c r="J4" i="1"/>
  <c r="K4" i="1" s="1"/>
  <c r="I11" i="1"/>
  <c r="L11" i="1" s="1"/>
  <c r="I32" i="1"/>
  <c r="L32" i="1" s="1"/>
  <c r="I28" i="1"/>
  <c r="L28" i="1" s="1"/>
  <c r="I24" i="1"/>
  <c r="L24" i="1" s="1"/>
  <c r="J8" i="1"/>
  <c r="K8" i="1" s="1"/>
  <c r="I10" i="1"/>
  <c r="L10" i="1" s="1"/>
  <c r="I6" i="1"/>
  <c r="L6" i="1" s="1"/>
  <c r="I31" i="1"/>
  <c r="L31" i="1" s="1"/>
  <c r="I27" i="1"/>
  <c r="L27" i="1" s="1"/>
  <c r="I23" i="1"/>
  <c r="L23" i="1" s="1"/>
  <c r="J3" i="1"/>
  <c r="K3" i="1" s="1"/>
  <c r="I5" i="1"/>
  <c r="L5" i="1" s="1"/>
  <c r="I30" i="1"/>
  <c r="L30" i="1" s="1"/>
  <c r="I26" i="1"/>
  <c r="L26" i="1" s="1"/>
  <c r="I22" i="1"/>
  <c r="L22" i="1" s="1"/>
  <c r="J12" i="1"/>
  <c r="K12" i="1" s="1"/>
  <c r="I29" i="1"/>
  <c r="L29" i="1" s="1"/>
  <c r="I25" i="1"/>
  <c r="L25" i="1" s="1"/>
  <c r="I21" i="1"/>
  <c r="L21" i="1" s="1"/>
</calcChain>
</file>

<file path=xl/sharedStrings.xml><?xml version="1.0" encoding="utf-8"?>
<sst xmlns="http://schemas.openxmlformats.org/spreadsheetml/2006/main" count="32" uniqueCount="18">
  <si>
    <t>b2</t>
  </si>
  <si>
    <t>b3</t>
  </si>
  <si>
    <t>b4</t>
  </si>
  <si>
    <t>b5</t>
  </si>
  <si>
    <t>b6</t>
  </si>
  <si>
    <t>b8</t>
  </si>
  <si>
    <t>b9</t>
  </si>
  <si>
    <t>b10</t>
  </si>
  <si>
    <t>A. australis</t>
  </si>
  <si>
    <t>T. carbonaria</t>
  </si>
  <si>
    <t>non-log SF</t>
  </si>
  <si>
    <t>average</t>
  </si>
  <si>
    <t>non-log average</t>
  </si>
  <si>
    <t>%</t>
  </si>
  <si>
    <t>SE</t>
  </si>
  <si>
    <t>non-log SE</t>
  </si>
  <si>
    <t>Spatial Freq</t>
  </si>
  <si>
    <t>Acuity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</si>
</sst>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1DDA9-3467-3D45-8B46-53ACB06995BF}">
  <dimension ref="A1:L35"/>
  <sheetViews>
    <sheetView tabSelected="1" workbookViewId="0">
      <selection activeCell="K15" sqref="K15"/>
    </sheetView>
  </sheetViews>
  <sheetFormatPr baseColWidth="10" defaultRowHeight="16" x14ac:dyDescent="0.2"/>
  <cols>
    <col min="10" max="10" width="14.33203125" customWidth="1"/>
    <col min="11" max="11" width="12.5" customWidth="1"/>
  </cols>
  <sheetData>
    <row r="1" spans="1:12" x14ac:dyDescent="0.2">
      <c r="A1" s="2" t="s">
        <v>9</v>
      </c>
    </row>
    <row r="2" spans="1:12" x14ac:dyDescent="0.2">
      <c r="A2" t="s">
        <v>16</v>
      </c>
      <c r="B2" t="s">
        <v>10</v>
      </c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11</v>
      </c>
      <c r="I2" t="s">
        <v>14</v>
      </c>
      <c r="J2" t="s">
        <v>12</v>
      </c>
      <c r="K2" t="s">
        <v>13</v>
      </c>
      <c r="L2" t="s">
        <v>15</v>
      </c>
    </row>
    <row r="3" spans="1:12" x14ac:dyDescent="0.2">
      <c r="A3">
        <v>-1.2833012287035499</v>
      </c>
      <c r="B3">
        <f>10^A3</f>
        <v>5.208333333333328E-2</v>
      </c>
      <c r="C3">
        <v>0.83805049045584101</v>
      </c>
      <c r="D3">
        <v>0.93046515473817304</v>
      </c>
      <c r="E3">
        <v>0.681403788807594</v>
      </c>
      <c r="F3">
        <v>0.65871598177226398</v>
      </c>
      <c r="G3">
        <v>0.780090234850225</v>
      </c>
      <c r="H3">
        <f>AVERAGE(C3:G3)</f>
        <v>0.77774513012481938</v>
      </c>
      <c r="I3">
        <f>STDEV(C3:H3)/SQRT(COUNT(C3:H3))</f>
        <v>4.0993997171564545E-2</v>
      </c>
      <c r="J3">
        <f>10^H3</f>
        <v>5.9943918638433242</v>
      </c>
      <c r="K3" s="1">
        <f>1/J3*100</f>
        <v>16.682259397016573</v>
      </c>
      <c r="L3">
        <f>10^I3</f>
        <v>1.0989906490532142</v>
      </c>
    </row>
    <row r="4" spans="1:12" x14ac:dyDescent="0.2">
      <c r="A4">
        <v>-0.98227123303956798</v>
      </c>
      <c r="B4">
        <f t="shared" ref="B4:B12" si="0">10^A4</f>
        <v>0.10416666666666674</v>
      </c>
      <c r="C4">
        <v>0.65377538732003804</v>
      </c>
      <c r="D4">
        <v>0.77458882663895701</v>
      </c>
      <c r="E4">
        <v>0.57043754671222502</v>
      </c>
      <c r="F4">
        <v>0.51121593298998602</v>
      </c>
      <c r="G4">
        <v>0.49049416847408001</v>
      </c>
      <c r="H4">
        <f t="shared" ref="H4:H12" si="1">AVERAGE(C4:G4)</f>
        <v>0.60010237242705722</v>
      </c>
      <c r="I4">
        <f t="shared" ref="I4:I14" si="2">STDEV(C4:H4)/SQRT(COUNT(C4:H4))</f>
        <v>4.2473942837710089E-2</v>
      </c>
      <c r="J4">
        <f>10^H4</f>
        <v>3.9820102392439387</v>
      </c>
      <c r="K4">
        <f t="shared" ref="K4:K12" si="3">1/J4*100</f>
        <v>25.112943963445687</v>
      </c>
      <c r="L4">
        <f t="shared" ref="L4:L12" si="4">10^I4</f>
        <v>1.1027420686269349</v>
      </c>
    </row>
    <row r="5" spans="1:12" x14ac:dyDescent="0.2">
      <c r="A5">
        <v>-0.80617997398388697</v>
      </c>
      <c r="B5">
        <f t="shared" si="0"/>
        <v>0.15625000000000006</v>
      </c>
      <c r="C5">
        <v>0.51371881381694395</v>
      </c>
      <c r="D5">
        <v>0.60513938302210302</v>
      </c>
      <c r="E5">
        <v>0.35157672892834102</v>
      </c>
      <c r="F5">
        <v>0.39010701969234302</v>
      </c>
      <c r="G5">
        <v>0.27440852501489299</v>
      </c>
      <c r="H5">
        <f t="shared" si="1"/>
        <v>0.42699009409492483</v>
      </c>
      <c r="I5">
        <f t="shared" si="2"/>
        <v>4.8162126204428578E-2</v>
      </c>
      <c r="J5">
        <f>10^H5</f>
        <v>2.6729454402493023</v>
      </c>
      <c r="K5">
        <f t="shared" si="3"/>
        <v>37.411912152862023</v>
      </c>
      <c r="L5">
        <f t="shared" si="4"/>
        <v>1.1172802611414683</v>
      </c>
    </row>
    <row r="6" spans="1:12" x14ac:dyDescent="0.2">
      <c r="A6">
        <v>-0.68124123737558695</v>
      </c>
      <c r="B6">
        <f t="shared" si="0"/>
        <v>0.20833333333333343</v>
      </c>
      <c r="C6">
        <v>0.46594064993283602</v>
      </c>
      <c r="D6">
        <v>0.292291817796617</v>
      </c>
      <c r="E6">
        <v>0.29688065898528998</v>
      </c>
      <c r="F6">
        <v>0.234831096485587</v>
      </c>
      <c r="G6">
        <v>0.21571947774217701</v>
      </c>
      <c r="H6">
        <f t="shared" si="1"/>
        <v>0.30113274018850139</v>
      </c>
      <c r="I6">
        <f t="shared" si="2"/>
        <v>3.6032033237582604E-2</v>
      </c>
      <c r="J6">
        <f>10^H6</f>
        <v>2.0004732119946631</v>
      </c>
      <c r="K6">
        <f t="shared" si="3"/>
        <v>49.98817249859119</v>
      </c>
      <c r="L6">
        <f t="shared" si="4"/>
        <v>1.0865057605174264</v>
      </c>
    </row>
    <row r="7" spans="1:12" x14ac:dyDescent="0.2">
      <c r="A7">
        <v>-0.58433122436753104</v>
      </c>
      <c r="B7">
        <f t="shared" si="0"/>
        <v>0.26041666666666646</v>
      </c>
      <c r="C7">
        <v>0.27452301434048099</v>
      </c>
      <c r="D7">
        <v>0.30102999566398098</v>
      </c>
      <c r="E7">
        <v>0.26367225051967103</v>
      </c>
      <c r="F7">
        <v>0.212730235884871</v>
      </c>
      <c r="G7">
        <v>0.231424893860979</v>
      </c>
      <c r="H7">
        <f t="shared" si="1"/>
        <v>0.25667607805399661</v>
      </c>
      <c r="I7">
        <f t="shared" si="2"/>
        <v>1.2784872465065827E-2</v>
      </c>
      <c r="J7">
        <f>10^H7</f>
        <v>1.8058267335573557</v>
      </c>
      <c r="K7">
        <f t="shared" si="3"/>
        <v>55.376298368895448</v>
      </c>
      <c r="L7">
        <f t="shared" si="4"/>
        <v>1.0298758456309913</v>
      </c>
    </row>
    <row r="8" spans="1:12" x14ac:dyDescent="0.2">
      <c r="A8">
        <v>-0.50514997831990605</v>
      </c>
      <c r="B8">
        <f t="shared" si="0"/>
        <v>0.31249999999999994</v>
      </c>
      <c r="C8">
        <v>0.29636748703249199</v>
      </c>
      <c r="D8">
        <v>0.21914084676617701</v>
      </c>
      <c r="E8">
        <v>0.25358606256126798</v>
      </c>
      <c r="G8">
        <v>0.14261435801589201</v>
      </c>
      <c r="H8">
        <f>AVERAGE(C8:G8)</f>
        <v>0.22792718859395728</v>
      </c>
      <c r="I8">
        <f t="shared" si="2"/>
        <v>2.5197153735672481E-2</v>
      </c>
      <c r="J8">
        <f>10^H8</f>
        <v>1.6901575454409723</v>
      </c>
      <c r="K8">
        <f t="shared" si="3"/>
        <v>59.166082043499323</v>
      </c>
      <c r="L8">
        <f t="shared" si="4"/>
        <v>1.0597346966073151</v>
      </c>
    </row>
    <row r="9" spans="1:12" x14ac:dyDescent="0.2">
      <c r="A9">
        <v>-0.43820318868929298</v>
      </c>
      <c r="B9">
        <f t="shared" si="0"/>
        <v>0.36458333333333315</v>
      </c>
      <c r="C9">
        <v>0.23950396216183201</v>
      </c>
      <c r="D9">
        <v>0.18403730308570701</v>
      </c>
      <c r="E9">
        <v>0.227124926443007</v>
      </c>
      <c r="F9">
        <v>0.17627181933517899</v>
      </c>
      <c r="G9">
        <v>0.22404082940744699</v>
      </c>
      <c r="H9">
        <f t="shared" si="1"/>
        <v>0.21019576808663437</v>
      </c>
      <c r="I9">
        <f t="shared" si="2"/>
        <v>1.0283241959093409E-2</v>
      </c>
      <c r="J9">
        <f>10^H9</f>
        <v>1.6225413298371019</v>
      </c>
      <c r="K9">
        <f t="shared" si="3"/>
        <v>61.631712031668059</v>
      </c>
      <c r="L9">
        <f t="shared" si="4"/>
        <v>1.0239605900963404</v>
      </c>
    </row>
    <row r="10" spans="1:12" x14ac:dyDescent="0.2">
      <c r="A10">
        <v>-0.38021124171160597</v>
      </c>
      <c r="B10">
        <f t="shared" si="0"/>
        <v>0.41666666666666669</v>
      </c>
      <c r="C10">
        <v>0.23254504473146101</v>
      </c>
      <c r="D10">
        <v>0.15407838459669701</v>
      </c>
      <c r="G10">
        <v>7.8422416350298702E-2</v>
      </c>
      <c r="H10">
        <f t="shared" si="1"/>
        <v>0.15501528189281891</v>
      </c>
      <c r="I10">
        <f t="shared" si="2"/>
        <v>3.1461893557092953E-2</v>
      </c>
      <c r="J10">
        <f>10^H10</f>
        <v>1.4289442391142941</v>
      </c>
      <c r="K10">
        <f t="shared" si="3"/>
        <v>69.981737049433946</v>
      </c>
      <c r="L10">
        <f t="shared" si="4"/>
        <v>1.0751322605720204</v>
      </c>
    </row>
    <row r="11" spans="1:12" x14ac:dyDescent="0.2">
      <c r="A11">
        <v>-0.32905871926422497</v>
      </c>
      <c r="B11">
        <f t="shared" si="0"/>
        <v>0.46874999999999972</v>
      </c>
      <c r="C11">
        <v>0.24267736694508199</v>
      </c>
      <c r="F11">
        <v>0.12614558082493499</v>
      </c>
      <c r="G11">
        <v>0.19284743292649301</v>
      </c>
      <c r="H11">
        <f t="shared" si="1"/>
        <v>0.18722346023216999</v>
      </c>
      <c r="I11">
        <f t="shared" si="2"/>
        <v>2.3869911659303768E-2</v>
      </c>
      <c r="J11">
        <f>10^H11</f>
        <v>1.5389462801920806</v>
      </c>
      <c r="K11">
        <f t="shared" si="3"/>
        <v>64.979526112840475</v>
      </c>
      <c r="L11">
        <f t="shared" si="4"/>
        <v>1.0565009980589308</v>
      </c>
    </row>
    <row r="12" spans="1:12" x14ac:dyDescent="0.2">
      <c r="A12">
        <v>-0.28330122870355001</v>
      </c>
      <c r="B12">
        <f t="shared" si="0"/>
        <v>0.52083333333333282</v>
      </c>
      <c r="C12">
        <v>0.19930786587009999</v>
      </c>
      <c r="D12">
        <v>7.0799879987454503E-2</v>
      </c>
      <c r="E12">
        <v>0.18389895626816899</v>
      </c>
      <c r="G12">
        <v>0.16435244661498899</v>
      </c>
      <c r="H12">
        <f t="shared" si="1"/>
        <v>0.15458978718517813</v>
      </c>
      <c r="I12">
        <f t="shared" si="2"/>
        <v>2.2332478614063199E-2</v>
      </c>
      <c r="J12">
        <f>10^H12</f>
        <v>1.4275449340585751</v>
      </c>
      <c r="K12">
        <f t="shared" si="3"/>
        <v>70.050334398718689</v>
      </c>
      <c r="L12">
        <f t="shared" si="4"/>
        <v>1.0527675224183841</v>
      </c>
    </row>
    <row r="14" spans="1:12" x14ac:dyDescent="0.2">
      <c r="H14" s="1" t="s">
        <v>11</v>
      </c>
      <c r="I14" s="1" t="s">
        <v>14</v>
      </c>
    </row>
    <row r="15" spans="1:12" x14ac:dyDescent="0.2">
      <c r="A15" t="s">
        <v>17</v>
      </c>
      <c r="C15">
        <v>0.59119999999999995</v>
      </c>
      <c r="D15">
        <v>0.52080000000000004</v>
      </c>
      <c r="E15">
        <v>0.51019999999999999</v>
      </c>
      <c r="F15">
        <v>0.4592</v>
      </c>
      <c r="G15">
        <v>0.56059999999999999</v>
      </c>
      <c r="H15" s="1">
        <f>AVERAGE(C15:G15)</f>
        <v>0.52839999999999998</v>
      </c>
      <c r="I15" s="1">
        <f>STDEV(C15:H15)/SQRT(COUNT(C15:H15))</f>
        <v>1.8401376760086907E-2</v>
      </c>
    </row>
    <row r="18" spans="1:12" x14ac:dyDescent="0.2">
      <c r="A18" s="2" t="s">
        <v>8</v>
      </c>
    </row>
    <row r="20" spans="1:12" x14ac:dyDescent="0.2">
      <c r="A20" t="s">
        <v>16</v>
      </c>
      <c r="B20" t="s">
        <v>10</v>
      </c>
      <c r="C20" t="s">
        <v>3</v>
      </c>
      <c r="D20" t="s">
        <v>2</v>
      </c>
      <c r="E20" t="s">
        <v>5</v>
      </c>
      <c r="F20" t="s">
        <v>6</v>
      </c>
      <c r="G20" t="s">
        <v>7</v>
      </c>
      <c r="H20" t="s">
        <v>11</v>
      </c>
      <c r="I20" t="s">
        <v>14</v>
      </c>
      <c r="J20" t="s">
        <v>12</v>
      </c>
      <c r="K20" t="s">
        <v>13</v>
      </c>
      <c r="L20" t="s">
        <v>15</v>
      </c>
    </row>
    <row r="21" spans="1:12" x14ac:dyDescent="0.2">
      <c r="A21">
        <v>-1.28780172993023</v>
      </c>
      <c r="B21">
        <f>10^A21</f>
        <v>5.1546391752576845E-2</v>
      </c>
      <c r="C21">
        <v>1.25113210287498</v>
      </c>
      <c r="D21">
        <v>0.78377856057060602</v>
      </c>
      <c r="E21">
        <v>1.1065076470016999</v>
      </c>
      <c r="F21">
        <v>1.2218487496163599</v>
      </c>
      <c r="G21">
        <v>1.21827505193818</v>
      </c>
      <c r="H21">
        <f>AVERAGE(C21:G21)</f>
        <v>1.1163084224003652</v>
      </c>
      <c r="I21">
        <f>STDEV(C21:H21)/SQRT(COUNT(C21:H21))</f>
        <v>7.0801493212082081E-2</v>
      </c>
      <c r="J21">
        <f>10^H21</f>
        <v>13.070988194269855</v>
      </c>
      <c r="K21" s="1">
        <f>1/J21*100</f>
        <v>7.6505309708594673</v>
      </c>
      <c r="L21">
        <f>10^I21</f>
        <v>1.1770678378246107</v>
      </c>
    </row>
    <row r="22" spans="1:12" x14ac:dyDescent="0.2">
      <c r="A22">
        <v>-0.98677173426624498</v>
      </c>
      <c r="B22">
        <f t="shared" ref="B22:B32" si="5">10^A22</f>
        <v>0.10309278350515456</v>
      </c>
      <c r="C22">
        <v>0.67501456570531504</v>
      </c>
      <c r="D22">
        <v>0.55695614345004796</v>
      </c>
      <c r="E22">
        <v>0.86363584360619305</v>
      </c>
      <c r="F22">
        <v>0.78514335629217402</v>
      </c>
      <c r="G22">
        <v>0.87762224458014104</v>
      </c>
      <c r="H22">
        <f t="shared" ref="H22:H35" si="6">AVERAGE(C22:G22)</f>
        <v>0.7516744307267742</v>
      </c>
      <c r="I22">
        <f>STDEV(C22:H22)/SQRT(COUNT(C22:H22))</f>
        <v>4.943356655552663E-2</v>
      </c>
      <c r="J22">
        <f>10^H22</f>
        <v>5.6451362797047722</v>
      </c>
      <c r="K22">
        <f t="shared" ref="K22:K32" si="7">1/J22*100</f>
        <v>17.714364196931271</v>
      </c>
      <c r="L22">
        <f>10^I22</f>
        <v>1.1205560030767678</v>
      </c>
    </row>
    <row r="23" spans="1:12" x14ac:dyDescent="0.2">
      <c r="A23">
        <v>-0.81068047521056397</v>
      </c>
      <c r="B23">
        <f t="shared" si="5"/>
        <v>0.15463917525773183</v>
      </c>
      <c r="C23">
        <v>0.47723469545222602</v>
      </c>
      <c r="E23">
        <v>0.584263305903443</v>
      </c>
      <c r="F23">
        <v>0.52325247227627902</v>
      </c>
      <c r="G23">
        <v>0.59623904815090201</v>
      </c>
      <c r="H23">
        <f t="shared" si="6"/>
        <v>0.54524738044571253</v>
      </c>
      <c r="I23">
        <f>STDEV(C23:H23)/SQRT(COUNT(C23:H23))</f>
        <v>2.1484754967283991E-2</v>
      </c>
      <c r="J23">
        <f>10^H23</f>
        <v>3.509517242286087</v>
      </c>
      <c r="K23">
        <f t="shared" si="7"/>
        <v>28.493947485170455</v>
      </c>
      <c r="L23">
        <f>10^I23</f>
        <v>1.0507145710002854</v>
      </c>
    </row>
    <row r="24" spans="1:12" x14ac:dyDescent="0.2">
      <c r="A24">
        <v>-0.68574173860226395</v>
      </c>
      <c r="B24">
        <f t="shared" si="5"/>
        <v>0.2061855670103091</v>
      </c>
      <c r="C24">
        <v>0.33392455817100902</v>
      </c>
      <c r="D24">
        <v>0.499403418695401</v>
      </c>
      <c r="E24">
        <v>0.416814322111207</v>
      </c>
      <c r="F24">
        <v>0.34538921486128399</v>
      </c>
      <c r="G24">
        <v>0.55857616655326703</v>
      </c>
      <c r="H24">
        <f t="shared" si="6"/>
        <v>0.43082153607843365</v>
      </c>
      <c r="I24">
        <f>STDEV(C24:H24)/SQRT(COUNT(C24:H24))</f>
        <v>3.5547446279732706E-2</v>
      </c>
      <c r="J24">
        <f>10^H24</f>
        <v>2.6966310825313795</v>
      </c>
      <c r="K24">
        <f t="shared" si="7"/>
        <v>37.083307630693064</v>
      </c>
      <c r="L24">
        <f>10^I24</f>
        <v>1.0852941105572655</v>
      </c>
    </row>
    <row r="25" spans="1:12" x14ac:dyDescent="0.2">
      <c r="A25">
        <v>-0.58883172559420704</v>
      </c>
      <c r="B25">
        <f t="shared" si="5"/>
        <v>0.25773195876288668</v>
      </c>
      <c r="C25">
        <v>0.33926962352358703</v>
      </c>
      <c r="D25">
        <v>0.404565957501346</v>
      </c>
      <c r="E25">
        <v>0.247331780402262</v>
      </c>
      <c r="F25">
        <v>0.27300820405933501</v>
      </c>
      <c r="G25">
        <v>0.27819859452002699</v>
      </c>
      <c r="H25">
        <f t="shared" si="6"/>
        <v>0.30847483200131143</v>
      </c>
      <c r="I25">
        <f>STDEV(C25:H25)/SQRT(COUNT(C25:H25))</f>
        <v>2.3162346309765748E-2</v>
      </c>
      <c r="J25">
        <f>10^H25</f>
        <v>2.0345802855388144</v>
      </c>
      <c r="K25">
        <f t="shared" si="7"/>
        <v>49.150186262380487</v>
      </c>
      <c r="L25">
        <f>10^I25</f>
        <v>1.0547811169649999</v>
      </c>
    </row>
    <row r="26" spans="1:12" x14ac:dyDescent="0.2">
      <c r="A26">
        <v>-0.50965047954658205</v>
      </c>
      <c r="B26">
        <f t="shared" si="5"/>
        <v>0.30927835051546415</v>
      </c>
      <c r="C26">
        <v>0.29366106395139502</v>
      </c>
      <c r="D26">
        <v>0.25988285466851901</v>
      </c>
      <c r="E26">
        <v>0.25186318648675499</v>
      </c>
      <c r="F26">
        <v>0.37993962685006299</v>
      </c>
      <c r="G26">
        <v>0.286799372373925</v>
      </c>
      <c r="H26">
        <f t="shared" si="6"/>
        <v>0.29442922086613144</v>
      </c>
      <c r="I26">
        <f>STDEV(C26:H26)/SQRT(COUNT(C26:H26))</f>
        <v>1.8597627881750737E-2</v>
      </c>
      <c r="J26">
        <f>10^H26</f>
        <v>1.9698321477031355</v>
      </c>
      <c r="K26">
        <f t="shared" si="7"/>
        <v>50.765746775227548</v>
      </c>
      <c r="L26">
        <f>10^I26</f>
        <v>1.0437527383262242</v>
      </c>
    </row>
    <row r="27" spans="1:12" x14ac:dyDescent="0.2">
      <c r="A27">
        <v>-0.44270368991596898</v>
      </c>
      <c r="B27">
        <f t="shared" si="5"/>
        <v>0.3608247422680414</v>
      </c>
      <c r="C27">
        <v>0.28372970567946298</v>
      </c>
      <c r="D27">
        <v>0.29031946325352598</v>
      </c>
      <c r="E27">
        <v>0.26053221829692902</v>
      </c>
      <c r="F27">
        <v>0.50130950476484204</v>
      </c>
      <c r="G27">
        <v>0.198628805708401</v>
      </c>
      <c r="H27">
        <f t="shared" si="6"/>
        <v>0.30690393954063216</v>
      </c>
      <c r="I27">
        <f>STDEV(C27:H27)/SQRT(COUNT(C27:H27))</f>
        <v>4.1824815160542241E-2</v>
      </c>
      <c r="J27">
        <f>10^H27</f>
        <v>2.0272342712868721</v>
      </c>
      <c r="K27">
        <f t="shared" si="7"/>
        <v>49.328289984226046</v>
      </c>
      <c r="L27">
        <f>10^I27</f>
        <v>1.1010950624237523</v>
      </c>
    </row>
    <row r="28" spans="1:12" x14ac:dyDescent="0.2">
      <c r="A28">
        <v>-0.38471174293828198</v>
      </c>
      <c r="B28">
        <f t="shared" si="5"/>
        <v>0.41237113402061898</v>
      </c>
      <c r="C28">
        <v>0.198128087726784</v>
      </c>
      <c r="D28">
        <v>0.23614856993747299</v>
      </c>
      <c r="F28">
        <v>0.238117331763081</v>
      </c>
      <c r="G28">
        <v>0.257287637474792</v>
      </c>
      <c r="H28">
        <f t="shared" si="6"/>
        <v>0.23242040672553249</v>
      </c>
      <c r="I28">
        <f>STDEV(C28:H28)/SQRT(COUNT(C28:H28))</f>
        <v>9.593478157756857E-3</v>
      </c>
      <c r="J28">
        <f>10^H28</f>
        <v>1.7077347143465449</v>
      </c>
      <c r="K28">
        <f t="shared" si="7"/>
        <v>58.55710442606096</v>
      </c>
      <c r="L28">
        <f>10^I28</f>
        <v>1.0223355858755732</v>
      </c>
    </row>
    <row r="29" spans="1:12" x14ac:dyDescent="0.2">
      <c r="A29">
        <v>-0.33355922049090098</v>
      </c>
      <c r="B29">
        <f t="shared" si="5"/>
        <v>0.46391752577319612</v>
      </c>
      <c r="C29">
        <v>0.163108405744296</v>
      </c>
      <c r="E29">
        <v>0.141309201982184</v>
      </c>
      <c r="F29">
        <v>0.104528748583004</v>
      </c>
      <c r="G29">
        <v>0.229818414348052</v>
      </c>
      <c r="H29">
        <f t="shared" si="6"/>
        <v>0.15969119266438397</v>
      </c>
      <c r="I29">
        <f>STDEV(C29:H29)/SQRT(COUNT(C29:H29))</f>
        <v>2.038418183883732E-2</v>
      </c>
      <c r="J29">
        <f>10^H29</f>
        <v>1.4444123486476736</v>
      </c>
      <c r="K29">
        <f t="shared" si="7"/>
        <v>69.232307584205216</v>
      </c>
      <c r="L29">
        <f>10^I29</f>
        <v>1.0480552597051067</v>
      </c>
    </row>
    <row r="30" spans="1:12" x14ac:dyDescent="0.2">
      <c r="A30">
        <v>-0.28780172993022601</v>
      </c>
      <c r="B30">
        <f t="shared" si="5"/>
        <v>0.51546391752577325</v>
      </c>
      <c r="C30">
        <v>0.125241889310969</v>
      </c>
      <c r="D30">
        <v>0.14160348488777</v>
      </c>
      <c r="F30">
        <v>0.151749826322638</v>
      </c>
      <c r="G30">
        <v>0.23348102255870001</v>
      </c>
      <c r="H30">
        <f t="shared" si="6"/>
        <v>0.16301905577001924</v>
      </c>
      <c r="I30">
        <f>STDEV(C30:H30)/SQRT(COUNT(C30:H30))</f>
        <v>1.86783635230101E-2</v>
      </c>
      <c r="J30">
        <f>10^H30</f>
        <v>1.4555229439353954</v>
      </c>
      <c r="K30">
        <f t="shared" si="7"/>
        <v>68.703829380815719</v>
      </c>
      <c r="L30">
        <f>10^I30</f>
        <v>1.0439467907109212</v>
      </c>
    </row>
    <row r="31" spans="1:12" x14ac:dyDescent="0.2">
      <c r="A31">
        <v>-0.24640904477200101</v>
      </c>
      <c r="B31">
        <f t="shared" si="5"/>
        <v>0.5670103092783505</v>
      </c>
      <c r="D31">
        <v>0.19795311261149601</v>
      </c>
      <c r="G31">
        <v>0.12721345760546199</v>
      </c>
      <c r="H31">
        <f t="shared" si="6"/>
        <v>0.162583285108479</v>
      </c>
      <c r="I31">
        <f>STDEV(C31:H31)/SQRT(COUNT(C31:H31))</f>
        <v>2.0420779430057465E-2</v>
      </c>
      <c r="J31">
        <f>10^H31</f>
        <v>1.4540632060986709</v>
      </c>
      <c r="K31">
        <f t="shared" si="7"/>
        <v>68.772801333929166</v>
      </c>
      <c r="L31">
        <f>10^I31</f>
        <v>1.048143582066406</v>
      </c>
    </row>
    <row r="32" spans="1:12" x14ac:dyDescent="0.2">
      <c r="A32">
        <v>-0.20862048388260099</v>
      </c>
      <c r="B32">
        <f t="shared" si="5"/>
        <v>0.61855670103092819</v>
      </c>
      <c r="D32">
        <v>7.7361917990064005E-2</v>
      </c>
      <c r="F32">
        <v>0.10455836990814001</v>
      </c>
      <c r="H32">
        <f t="shared" si="6"/>
        <v>9.0960143949102013E-2</v>
      </c>
      <c r="I32">
        <f>STDEV(C32:H32)/SQRT(COUNT(C32:H32))</f>
        <v>7.850939417951952E-3</v>
      </c>
      <c r="J32">
        <f>10^H32</f>
        <v>1.2329916739879589</v>
      </c>
      <c r="K32">
        <f t="shared" si="7"/>
        <v>81.10354847455082</v>
      </c>
      <c r="L32">
        <f>10^I32</f>
        <v>1.01824184234662</v>
      </c>
    </row>
    <row r="34" spans="1:9" x14ac:dyDescent="0.2">
      <c r="H34" s="1" t="s">
        <v>11</v>
      </c>
      <c r="I34" s="1" t="s">
        <v>14</v>
      </c>
    </row>
    <row r="35" spans="1:9" x14ac:dyDescent="0.2">
      <c r="A35" t="s">
        <v>17</v>
      </c>
      <c r="C35">
        <v>0.51549999999999996</v>
      </c>
      <c r="D35">
        <v>0.61860000000000004</v>
      </c>
      <c r="E35">
        <v>0.46389999999999998</v>
      </c>
      <c r="F35">
        <v>0.46389999999999998</v>
      </c>
      <c r="G35">
        <v>0.59970000000000001</v>
      </c>
      <c r="H35" s="1">
        <f t="shared" si="6"/>
        <v>0.53232000000000002</v>
      </c>
      <c r="I35" s="1">
        <f t="shared" ref="I33:I35" si="8">STDEV(C35:H35)/SQRT(COUNT(C35:H35))</f>
        <v>2.685132398970309E-2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82c514c1-a717-4087-be06-d40d2070ad52}" enabled="0" method="" siteId="{82c514c1-a717-4087-be06-d40d2070ad5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Bhavana Penmetcha</cp:lastModifiedBy>
  <dcterms:created xsi:type="dcterms:W3CDTF">2023-03-22T00:58:16Z</dcterms:created>
  <dcterms:modified xsi:type="dcterms:W3CDTF">2023-03-22T06:36:42Z</dcterms:modified>
</cp:coreProperties>
</file>